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<sst xmlns="http://schemas.openxmlformats.org/spreadsheetml/2006/main" count="162" uniqueCount="89">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</sst>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60248867.269999996</v>
      </c>
      <c r="E10" s="14">
        <f t="shared" si="0"/>
        <v>13986152.639999999</v>
      </c>
      <c r="F10" s="14">
        <f t="shared" si="0"/>
        <v>74235019.91</v>
      </c>
      <c r="G10" s="14">
        <f t="shared" si="0"/>
        <v>70278602.69</v>
      </c>
      <c r="H10" s="14">
        <f t="shared" si="0"/>
        <v>70278602.69</v>
      </c>
      <c r="I10" s="14">
        <f t="shared" si="0"/>
        <v>3956417.2200000007</v>
      </c>
    </row>
    <row r="11" spans="2:9" ht="12.75">
      <c r="B11" s="3" t="s">
        <v>12</v>
      </c>
      <c r="C11" s="9"/>
      <c r="D11" s="15">
        <f aca="true" t="shared" si="1" ref="D11:I11">SUM(D12:D18)</f>
        <v>33577285</v>
      </c>
      <c r="E11" s="15">
        <f t="shared" si="1"/>
        <v>-424734.22</v>
      </c>
      <c r="F11" s="15">
        <f t="shared" si="1"/>
        <v>33152550.78</v>
      </c>
      <c r="G11" s="15">
        <f t="shared" si="1"/>
        <v>33010856.86</v>
      </c>
      <c r="H11" s="15">
        <f t="shared" si="1"/>
        <v>33010856.86</v>
      </c>
      <c r="I11" s="15">
        <f t="shared" si="1"/>
        <v>141693.91999999993</v>
      </c>
    </row>
    <row r="12" spans="2:9" ht="12.75">
      <c r="B12" s="13" t="s">
        <v>13</v>
      </c>
      <c r="C12" s="11"/>
      <c r="D12" s="15">
        <v>23767324.44</v>
      </c>
      <c r="E12" s="16">
        <v>-850225.94</v>
      </c>
      <c r="F12" s="16">
        <f>D12+E12</f>
        <v>22917098.5</v>
      </c>
      <c r="G12" s="16">
        <v>22917098.5</v>
      </c>
      <c r="H12" s="16">
        <v>22917098.5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7766810.71</v>
      </c>
      <c r="E14" s="16">
        <v>-230036.73</v>
      </c>
      <c r="F14" s="16">
        <f t="shared" si="2"/>
        <v>7536773.9799999995</v>
      </c>
      <c r="G14" s="16">
        <v>7536773.98</v>
      </c>
      <c r="H14" s="16">
        <v>7536773.98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1995149.85</v>
      </c>
      <c r="E16" s="16">
        <v>663128.45</v>
      </c>
      <c r="F16" s="16">
        <f t="shared" si="2"/>
        <v>2658278.3</v>
      </c>
      <c r="G16" s="16">
        <v>2516584.38</v>
      </c>
      <c r="H16" s="16">
        <v>2516584.38</v>
      </c>
      <c r="I16" s="16">
        <f t="shared" si="3"/>
        <v>141693.91999999993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48000</v>
      </c>
      <c r="E18" s="16">
        <v>-7600</v>
      </c>
      <c r="F18" s="16">
        <f t="shared" si="2"/>
        <v>40400</v>
      </c>
      <c r="G18" s="16">
        <v>40400</v>
      </c>
      <c r="H18" s="16">
        <v>40400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6321978.9</v>
      </c>
      <c r="E19" s="15">
        <f t="shared" si="4"/>
        <v>2415447.63</v>
      </c>
      <c r="F19" s="15">
        <f t="shared" si="4"/>
        <v>8737426.530000001</v>
      </c>
      <c r="G19" s="15">
        <f t="shared" si="4"/>
        <v>7729133.29</v>
      </c>
      <c r="H19" s="15">
        <f t="shared" si="4"/>
        <v>7729133.29</v>
      </c>
      <c r="I19" s="15">
        <f t="shared" si="4"/>
        <v>1008293.2400000002</v>
      </c>
    </row>
    <row r="20" spans="2:9" ht="12.75">
      <c r="B20" s="13" t="s">
        <v>21</v>
      </c>
      <c r="C20" s="11"/>
      <c r="D20" s="15">
        <v>1942165.17</v>
      </c>
      <c r="E20" s="16">
        <v>-63361.55</v>
      </c>
      <c r="F20" s="15">
        <f aca="true" t="shared" si="5" ref="F20:F28">D20+E20</f>
        <v>1878803.6199999999</v>
      </c>
      <c r="G20" s="16">
        <v>1806189.94</v>
      </c>
      <c r="H20" s="16">
        <v>1806189.94</v>
      </c>
      <c r="I20" s="16">
        <f>F20-G20</f>
        <v>72613.67999999993</v>
      </c>
    </row>
    <row r="21" spans="2:9" ht="12.75">
      <c r="B21" s="13" t="s">
        <v>22</v>
      </c>
      <c r="C21" s="11"/>
      <c r="D21" s="15">
        <v>980339.78</v>
      </c>
      <c r="E21" s="16">
        <v>29536.51</v>
      </c>
      <c r="F21" s="15">
        <f t="shared" si="5"/>
        <v>1009876.29</v>
      </c>
      <c r="G21" s="16">
        <v>715780.06</v>
      </c>
      <c r="H21" s="16">
        <v>715780.06</v>
      </c>
      <c r="I21" s="16">
        <f aca="true" t="shared" si="6" ref="I21:I83">F21-G21</f>
        <v>294096.23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2204638.95</v>
      </c>
      <c r="E23" s="16">
        <v>2643218.63</v>
      </c>
      <c r="F23" s="15">
        <f t="shared" si="5"/>
        <v>4847857.58</v>
      </c>
      <c r="G23" s="16">
        <v>4229528.76</v>
      </c>
      <c r="H23" s="16">
        <v>4229528.76</v>
      </c>
      <c r="I23" s="16">
        <f t="shared" si="6"/>
        <v>618328.8200000003</v>
      </c>
    </row>
    <row r="24" spans="2:9" ht="12.75">
      <c r="B24" s="13" t="s">
        <v>25</v>
      </c>
      <c r="C24" s="11"/>
      <c r="D24" s="15">
        <v>0</v>
      </c>
      <c r="E24" s="16">
        <v>62454.45</v>
      </c>
      <c r="F24" s="15">
        <f t="shared" si="5"/>
        <v>62454.45</v>
      </c>
      <c r="G24" s="16">
        <v>62454.45</v>
      </c>
      <c r="H24" s="16">
        <v>62454.45</v>
      </c>
      <c r="I24" s="16">
        <f t="shared" si="6"/>
        <v>0</v>
      </c>
    </row>
    <row r="25" spans="2:9" ht="12.75">
      <c r="B25" s="13" t="s">
        <v>26</v>
      </c>
      <c r="C25" s="11"/>
      <c r="D25" s="15">
        <v>404835</v>
      </c>
      <c r="E25" s="16">
        <v>32364.38</v>
      </c>
      <c r="F25" s="15">
        <f t="shared" si="5"/>
        <v>437199.38</v>
      </c>
      <c r="G25" s="16">
        <v>437199.38</v>
      </c>
      <c r="H25" s="16">
        <v>437199.38</v>
      </c>
      <c r="I25" s="16">
        <f t="shared" si="6"/>
        <v>0</v>
      </c>
    </row>
    <row r="26" spans="2:9" ht="12.75">
      <c r="B26" s="13" t="s">
        <v>27</v>
      </c>
      <c r="C26" s="11"/>
      <c r="D26" s="15">
        <v>240000</v>
      </c>
      <c r="E26" s="16">
        <v>101553.97</v>
      </c>
      <c r="F26" s="15">
        <f t="shared" si="5"/>
        <v>341553.97</v>
      </c>
      <c r="G26" s="16">
        <v>320904.49</v>
      </c>
      <c r="H26" s="16">
        <v>320904.49</v>
      </c>
      <c r="I26" s="16">
        <f t="shared" si="6"/>
        <v>20649.47999999998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550000</v>
      </c>
      <c r="E28" s="16">
        <v>-390318.76</v>
      </c>
      <c r="F28" s="15">
        <f t="shared" si="5"/>
        <v>159681.24</v>
      </c>
      <c r="G28" s="16">
        <v>157076.21</v>
      </c>
      <c r="H28" s="16">
        <v>157076.21</v>
      </c>
      <c r="I28" s="16">
        <f t="shared" si="6"/>
        <v>2605.029999999999</v>
      </c>
    </row>
    <row r="29" spans="2:9" ht="12.75">
      <c r="B29" s="3" t="s">
        <v>30</v>
      </c>
      <c r="C29" s="9"/>
      <c r="D29" s="15">
        <f aca="true" t="shared" si="7" ref="D29:I29">SUM(D30:D38)</f>
        <v>9774100.990000002</v>
      </c>
      <c r="E29" s="15">
        <f t="shared" si="7"/>
        <v>4135389.41</v>
      </c>
      <c r="F29" s="15">
        <f t="shared" si="7"/>
        <v>13909490.4</v>
      </c>
      <c r="G29" s="15">
        <f t="shared" si="7"/>
        <v>11432425.070000002</v>
      </c>
      <c r="H29" s="15">
        <f t="shared" si="7"/>
        <v>11432425.070000002</v>
      </c>
      <c r="I29" s="15">
        <f t="shared" si="7"/>
        <v>2477065.33</v>
      </c>
    </row>
    <row r="30" spans="2:9" ht="12.75">
      <c r="B30" s="13" t="s">
        <v>31</v>
      </c>
      <c r="C30" s="11"/>
      <c r="D30" s="15">
        <v>0</v>
      </c>
      <c r="E30" s="16">
        <v>23934.1</v>
      </c>
      <c r="F30" s="15">
        <f aca="true" t="shared" si="8" ref="F30:F38">D30+E30</f>
        <v>23934.1</v>
      </c>
      <c r="G30" s="16">
        <v>23934.1</v>
      </c>
      <c r="H30" s="16">
        <v>23934.1</v>
      </c>
      <c r="I30" s="16">
        <f t="shared" si="6"/>
        <v>0</v>
      </c>
    </row>
    <row r="31" spans="2:9" ht="12.75">
      <c r="B31" s="13" t="s">
        <v>32</v>
      </c>
      <c r="C31" s="11"/>
      <c r="D31" s="15">
        <v>2923680</v>
      </c>
      <c r="E31" s="16">
        <v>-148700.04</v>
      </c>
      <c r="F31" s="15">
        <f t="shared" si="8"/>
        <v>2774979.96</v>
      </c>
      <c r="G31" s="16">
        <v>2554516.16</v>
      </c>
      <c r="H31" s="16">
        <v>2554516.16</v>
      </c>
      <c r="I31" s="16">
        <f t="shared" si="6"/>
        <v>220463.7999999998</v>
      </c>
    </row>
    <row r="32" spans="2:9" ht="12.75">
      <c r="B32" s="13" t="s">
        <v>33</v>
      </c>
      <c r="C32" s="11"/>
      <c r="D32" s="15">
        <v>560000</v>
      </c>
      <c r="E32" s="16">
        <v>1805480.72</v>
      </c>
      <c r="F32" s="15">
        <f t="shared" si="8"/>
        <v>2365480.7199999997</v>
      </c>
      <c r="G32" s="16">
        <v>1833807.01</v>
      </c>
      <c r="H32" s="16">
        <v>1833807.01</v>
      </c>
      <c r="I32" s="16">
        <f t="shared" si="6"/>
        <v>531673.7099999997</v>
      </c>
    </row>
    <row r="33" spans="2:9" ht="12.75">
      <c r="B33" s="13" t="s">
        <v>34</v>
      </c>
      <c r="C33" s="11"/>
      <c r="D33" s="15">
        <v>100000</v>
      </c>
      <c r="E33" s="16">
        <v>-42158.76</v>
      </c>
      <c r="F33" s="15">
        <f t="shared" si="8"/>
        <v>57841.24</v>
      </c>
      <c r="G33" s="16">
        <v>57814.44</v>
      </c>
      <c r="H33" s="16">
        <v>57814.44</v>
      </c>
      <c r="I33" s="16">
        <f t="shared" si="6"/>
        <v>26.799999999995634</v>
      </c>
    </row>
    <row r="34" spans="2:9" ht="12.75">
      <c r="B34" s="13" t="s">
        <v>35</v>
      </c>
      <c r="C34" s="11"/>
      <c r="D34" s="15">
        <v>1085532.25</v>
      </c>
      <c r="E34" s="16">
        <v>1401361.32</v>
      </c>
      <c r="F34" s="15">
        <f t="shared" si="8"/>
        <v>2486893.5700000003</v>
      </c>
      <c r="G34" s="16">
        <v>2405335.08</v>
      </c>
      <c r="H34" s="16">
        <v>2405335.08</v>
      </c>
      <c r="I34" s="16">
        <f t="shared" si="6"/>
        <v>81558.49000000022</v>
      </c>
    </row>
    <row r="35" spans="2:9" ht="12.75">
      <c r="B35" s="13" t="s">
        <v>36</v>
      </c>
      <c r="C35" s="11"/>
      <c r="D35" s="15">
        <v>0</v>
      </c>
      <c r="E35" s="16">
        <v>290075.18</v>
      </c>
      <c r="F35" s="15">
        <f t="shared" si="8"/>
        <v>290075.18</v>
      </c>
      <c r="G35" s="16">
        <v>252229.95</v>
      </c>
      <c r="H35" s="16">
        <v>252229.95</v>
      </c>
      <c r="I35" s="16">
        <f t="shared" si="6"/>
        <v>37845.22999999998</v>
      </c>
    </row>
    <row r="36" spans="2:9" ht="12.75">
      <c r="B36" s="13" t="s">
        <v>37</v>
      </c>
      <c r="C36" s="11"/>
      <c r="D36" s="15">
        <v>0</v>
      </c>
      <c r="E36" s="16">
        <v>3137.64</v>
      </c>
      <c r="F36" s="15">
        <f t="shared" si="8"/>
        <v>3137.64</v>
      </c>
      <c r="G36" s="16">
        <v>2941</v>
      </c>
      <c r="H36" s="16">
        <v>2941</v>
      </c>
      <c r="I36" s="16">
        <f t="shared" si="6"/>
        <v>196.63999999999987</v>
      </c>
    </row>
    <row r="37" spans="2:9" ht="12.75">
      <c r="B37" s="13" t="s">
        <v>38</v>
      </c>
      <c r="C37" s="11"/>
      <c r="D37" s="15">
        <v>4871815.03</v>
      </c>
      <c r="E37" s="16">
        <v>595546.63</v>
      </c>
      <c r="F37" s="15">
        <f t="shared" si="8"/>
        <v>5467361.66</v>
      </c>
      <c r="G37" s="16">
        <v>3877555.03</v>
      </c>
      <c r="H37" s="16">
        <v>3877555.03</v>
      </c>
      <c r="I37" s="16">
        <f t="shared" si="6"/>
        <v>1589806.6300000004</v>
      </c>
    </row>
    <row r="38" spans="2:9" ht="12.75">
      <c r="B38" s="13" t="s">
        <v>39</v>
      </c>
      <c r="C38" s="11"/>
      <c r="D38" s="15">
        <v>233073.71</v>
      </c>
      <c r="E38" s="16">
        <v>206712.62</v>
      </c>
      <c r="F38" s="15">
        <f t="shared" si="8"/>
        <v>439786.32999999996</v>
      </c>
      <c r="G38" s="16">
        <v>424292.3</v>
      </c>
      <c r="H38" s="16">
        <v>424292.3</v>
      </c>
      <c r="I38" s="16">
        <f t="shared" si="6"/>
        <v>15494.02999999997</v>
      </c>
    </row>
    <row r="39" spans="2:9" ht="25.5" customHeight="1">
      <c r="B39" s="26" t="s">
        <v>40</v>
      </c>
      <c r="C39" s="27"/>
      <c r="D39" s="15">
        <f aca="true" t="shared" si="9" ref="D39:I39">SUM(D40:D48)</f>
        <v>10575502.379999999</v>
      </c>
      <c r="E39" s="15">
        <f t="shared" si="9"/>
        <v>6086562.18</v>
      </c>
      <c r="F39" s="15">
        <f>SUM(F40:F48)</f>
        <v>16662064.56</v>
      </c>
      <c r="G39" s="15">
        <f t="shared" si="9"/>
        <v>16332699.83</v>
      </c>
      <c r="H39" s="15">
        <f t="shared" si="9"/>
        <v>16332699.83</v>
      </c>
      <c r="I39" s="15">
        <f t="shared" si="9"/>
        <v>329364.73000000045</v>
      </c>
    </row>
    <row r="40" spans="2:9" ht="12.75">
      <c r="B40" s="13" t="s">
        <v>41</v>
      </c>
      <c r="C40" s="11"/>
      <c r="D40" s="15">
        <v>665236.72</v>
      </c>
      <c r="E40" s="16">
        <v>99215.83</v>
      </c>
      <c r="F40" s="15">
        <f>D40+E40</f>
        <v>764452.5499999999</v>
      </c>
      <c r="G40" s="16">
        <v>764452.55</v>
      </c>
      <c r="H40" s="16">
        <v>764452.55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800000</v>
      </c>
      <c r="E42" s="16">
        <v>-800000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44</v>
      </c>
      <c r="C43" s="11"/>
      <c r="D43" s="15">
        <v>4390000</v>
      </c>
      <c r="E43" s="16">
        <v>5927400.6</v>
      </c>
      <c r="F43" s="15">
        <f t="shared" si="10"/>
        <v>10317400.6</v>
      </c>
      <c r="G43" s="16">
        <v>9988035.87</v>
      </c>
      <c r="H43" s="16">
        <v>9988035.87</v>
      </c>
      <c r="I43" s="16">
        <f t="shared" si="6"/>
        <v>329364.73000000045</v>
      </c>
    </row>
    <row r="44" spans="2:9" ht="12.75">
      <c r="B44" s="13" t="s">
        <v>45</v>
      </c>
      <c r="C44" s="11"/>
      <c r="D44" s="15">
        <v>4720265.66</v>
      </c>
      <c r="E44" s="16">
        <v>859945.75</v>
      </c>
      <c r="F44" s="15">
        <f t="shared" si="10"/>
        <v>5580211.41</v>
      </c>
      <c r="G44" s="16">
        <v>5580211.41</v>
      </c>
      <c r="H44" s="16">
        <v>5580211.41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1074008.6199999999</v>
      </c>
      <c r="F49" s="15">
        <f t="shared" si="11"/>
        <v>1074008.6199999999</v>
      </c>
      <c r="G49" s="15">
        <f t="shared" si="11"/>
        <v>1074008.6199999999</v>
      </c>
      <c r="H49" s="15">
        <f t="shared" si="11"/>
        <v>1074008.6199999999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46109.42</v>
      </c>
      <c r="F50" s="15">
        <f t="shared" si="10"/>
        <v>46109.42</v>
      </c>
      <c r="G50" s="16">
        <v>46109.42</v>
      </c>
      <c r="H50" s="16">
        <v>46109.42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1027899.2</v>
      </c>
      <c r="F55" s="15">
        <f t="shared" si="10"/>
        <v>1027899.2</v>
      </c>
      <c r="G55" s="16">
        <v>1027899.2</v>
      </c>
      <c r="H55" s="16">
        <v>1027899.2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699479.02</v>
      </c>
      <c r="F59" s="15">
        <f>SUM(F60:F62)</f>
        <v>699479.02</v>
      </c>
      <c r="G59" s="15">
        <f>SUM(G60:G62)</f>
        <v>699479.02</v>
      </c>
      <c r="H59" s="15">
        <f>SUM(H60:H62)</f>
        <v>699479.02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699479.02</v>
      </c>
      <c r="F61" s="15">
        <f t="shared" si="10"/>
        <v>699479.02</v>
      </c>
      <c r="G61" s="16">
        <v>699479.02</v>
      </c>
      <c r="H61" s="16">
        <v>699479.02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52439716</v>
      </c>
      <c r="E85" s="21">
        <f>E86+E104+E94+E114+E124+E134+E138+E147+E151</f>
        <v>16421005.110000001</v>
      </c>
      <c r="F85" s="21">
        <f t="shared" si="12"/>
        <v>68860721.11</v>
      </c>
      <c r="G85" s="21">
        <f>G86+G104+G94+G114+G124+G134+G138+G147+G151</f>
        <v>48918959.989999995</v>
      </c>
      <c r="H85" s="21">
        <f>H86+H104+H94+H114+H124+H134+H138+H147+H151</f>
        <v>48790892.760000005</v>
      </c>
      <c r="I85" s="21">
        <f t="shared" si="12"/>
        <v>19941761.120000005</v>
      </c>
    </row>
    <row r="86" spans="2:9" ht="12.75">
      <c r="B86" s="3" t="s">
        <v>12</v>
      </c>
      <c r="C86" s="9"/>
      <c r="D86" s="15">
        <f>SUM(D87:D93)</f>
        <v>7207259.319999999</v>
      </c>
      <c r="E86" s="15">
        <f>SUM(E87:E93)</f>
        <v>-1149116.76</v>
      </c>
      <c r="F86" s="15">
        <f>SUM(F87:F93)</f>
        <v>6058142.56</v>
      </c>
      <c r="G86" s="15">
        <f>SUM(G87:G93)</f>
        <v>6058142.5600000005</v>
      </c>
      <c r="H86" s="15">
        <f>SUM(H87:H93)</f>
        <v>6058142.5600000005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>
        <v>5926611.6</v>
      </c>
      <c r="E87" s="16">
        <v>-1082223.7</v>
      </c>
      <c r="F87" s="15">
        <f aca="true" t="shared" si="14" ref="F87:F103">D87+E87</f>
        <v>4844387.899999999</v>
      </c>
      <c r="G87" s="16">
        <v>4844387.9</v>
      </c>
      <c r="H87" s="16">
        <v>4844387.9</v>
      </c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79842.04</v>
      </c>
      <c r="E89" s="16">
        <v>-58999.58</v>
      </c>
      <c r="F89" s="15">
        <f t="shared" si="14"/>
        <v>20842.459999999992</v>
      </c>
      <c r="G89" s="16">
        <v>20842.46</v>
      </c>
      <c r="H89" s="16">
        <v>20842.46</v>
      </c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790205.68</v>
      </c>
      <c r="E91" s="16">
        <v>15606.52</v>
      </c>
      <c r="F91" s="15">
        <f t="shared" si="14"/>
        <v>805812.2000000001</v>
      </c>
      <c r="G91" s="16">
        <v>805812.2</v>
      </c>
      <c r="H91" s="16">
        <v>805812.2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410600</v>
      </c>
      <c r="E93" s="16">
        <v>-23500</v>
      </c>
      <c r="F93" s="15">
        <f t="shared" si="14"/>
        <v>387100</v>
      </c>
      <c r="G93" s="16">
        <v>387100</v>
      </c>
      <c r="H93" s="16">
        <v>387100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8534128.64</v>
      </c>
      <c r="E94" s="15">
        <f>SUM(E95:E103)</f>
        <v>761561.3300000001</v>
      </c>
      <c r="F94" s="15">
        <f>SUM(F95:F103)</f>
        <v>9295689.97</v>
      </c>
      <c r="G94" s="15">
        <f>SUM(G95:G103)</f>
        <v>8528884.04</v>
      </c>
      <c r="H94" s="15">
        <f>SUM(H95:H103)</f>
        <v>8471858.91</v>
      </c>
      <c r="I94" s="16">
        <f t="shared" si="13"/>
        <v>766805.9300000016</v>
      </c>
    </row>
    <row r="95" spans="2:9" ht="12.75">
      <c r="B95" s="13" t="s">
        <v>21</v>
      </c>
      <c r="C95" s="11"/>
      <c r="D95" s="15">
        <v>0</v>
      </c>
      <c r="E95" s="16">
        <v>37235.42</v>
      </c>
      <c r="F95" s="15">
        <f t="shared" si="14"/>
        <v>37235.42</v>
      </c>
      <c r="G95" s="16">
        <v>37235.3</v>
      </c>
      <c r="H95" s="16">
        <v>37235.3</v>
      </c>
      <c r="I95" s="16">
        <f t="shared" si="13"/>
        <v>0.11999999999534339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1549128.64</v>
      </c>
      <c r="E98" s="16">
        <v>193077.08</v>
      </c>
      <c r="F98" s="15">
        <f t="shared" si="14"/>
        <v>1742205.72</v>
      </c>
      <c r="G98" s="16">
        <v>1459847.9</v>
      </c>
      <c r="H98" s="16">
        <v>1438261.37</v>
      </c>
      <c r="I98" s="16">
        <f t="shared" si="13"/>
        <v>282357.82000000007</v>
      </c>
    </row>
    <row r="99" spans="2:9" ht="12.75">
      <c r="B99" s="13" t="s">
        <v>25</v>
      </c>
      <c r="C99" s="11"/>
      <c r="D99" s="15">
        <v>215000</v>
      </c>
      <c r="E99" s="16">
        <v>-15184.23</v>
      </c>
      <c r="F99" s="15">
        <f t="shared" si="14"/>
        <v>199815.77</v>
      </c>
      <c r="G99" s="16">
        <v>199815.77</v>
      </c>
      <c r="H99" s="16">
        <v>199815.77</v>
      </c>
      <c r="I99" s="16">
        <f t="shared" si="13"/>
        <v>0</v>
      </c>
    </row>
    <row r="100" spans="2:9" ht="12.75">
      <c r="B100" s="13" t="s">
        <v>26</v>
      </c>
      <c r="C100" s="11"/>
      <c r="D100" s="15">
        <v>5500000</v>
      </c>
      <c r="E100" s="16">
        <v>345966.25</v>
      </c>
      <c r="F100" s="15">
        <f t="shared" si="14"/>
        <v>5845966.25</v>
      </c>
      <c r="G100" s="16">
        <v>5381123.26</v>
      </c>
      <c r="H100" s="16">
        <v>5374530.26</v>
      </c>
      <c r="I100" s="16">
        <f t="shared" si="13"/>
        <v>464842.9900000002</v>
      </c>
    </row>
    <row r="101" spans="2:9" ht="12.75">
      <c r="B101" s="13" t="s">
        <v>27</v>
      </c>
      <c r="C101" s="11"/>
      <c r="D101" s="15">
        <v>400000</v>
      </c>
      <c r="E101" s="16">
        <v>-42952</v>
      </c>
      <c r="F101" s="15">
        <f t="shared" si="14"/>
        <v>357048</v>
      </c>
      <c r="G101" s="16">
        <v>357048</v>
      </c>
      <c r="H101" s="16">
        <v>357048</v>
      </c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870000</v>
      </c>
      <c r="E103" s="16">
        <v>243418.81</v>
      </c>
      <c r="F103" s="15">
        <f t="shared" si="14"/>
        <v>1113418.81</v>
      </c>
      <c r="G103" s="16">
        <v>1093813.81</v>
      </c>
      <c r="H103" s="16">
        <v>1064968.21</v>
      </c>
      <c r="I103" s="16">
        <f t="shared" si="13"/>
        <v>19605</v>
      </c>
    </row>
    <row r="104" spans="2:9" ht="12.75">
      <c r="B104" s="3" t="s">
        <v>30</v>
      </c>
      <c r="C104" s="9"/>
      <c r="D104" s="15">
        <f>SUM(D105:D113)</f>
        <v>12426180</v>
      </c>
      <c r="E104" s="15">
        <f>SUM(E105:E113)</f>
        <v>457018.7</v>
      </c>
      <c r="F104" s="15">
        <f>SUM(F105:F113)</f>
        <v>12883198.7</v>
      </c>
      <c r="G104" s="15">
        <f>SUM(G105:G113)</f>
        <v>12294793.370000001</v>
      </c>
      <c r="H104" s="15">
        <f>SUM(H105:H113)</f>
        <v>12223751.270000001</v>
      </c>
      <c r="I104" s="16">
        <f t="shared" si="13"/>
        <v>588405.3299999982</v>
      </c>
    </row>
    <row r="105" spans="2:9" ht="12.75">
      <c r="B105" s="13" t="s">
        <v>31</v>
      </c>
      <c r="C105" s="11"/>
      <c r="D105" s="15">
        <v>8569000</v>
      </c>
      <c r="E105" s="16">
        <v>-218300.83</v>
      </c>
      <c r="F105" s="16">
        <f>D105+E105</f>
        <v>8350699.17</v>
      </c>
      <c r="G105" s="16">
        <v>8350699.17</v>
      </c>
      <c r="H105" s="16">
        <v>8350699.17</v>
      </c>
      <c r="I105" s="16">
        <f t="shared" si="13"/>
        <v>0</v>
      </c>
    </row>
    <row r="106" spans="2:9" ht="12.75">
      <c r="B106" s="13" t="s">
        <v>32</v>
      </c>
      <c r="C106" s="11"/>
      <c r="D106" s="15">
        <v>16000</v>
      </c>
      <c r="E106" s="16">
        <v>201165</v>
      </c>
      <c r="F106" s="16">
        <f aca="true" t="shared" si="15" ref="F106:F113">D106+E106</f>
        <v>217165</v>
      </c>
      <c r="G106" s="16">
        <v>24025</v>
      </c>
      <c r="H106" s="16">
        <v>24025</v>
      </c>
      <c r="I106" s="16">
        <f t="shared" si="13"/>
        <v>193140</v>
      </c>
    </row>
    <row r="107" spans="2:9" ht="12.75">
      <c r="B107" s="13" t="s">
        <v>33</v>
      </c>
      <c r="C107" s="11"/>
      <c r="D107" s="15">
        <v>0</v>
      </c>
      <c r="E107" s="16">
        <v>125503.92</v>
      </c>
      <c r="F107" s="16">
        <f t="shared" si="15"/>
        <v>125503.92</v>
      </c>
      <c r="G107" s="16">
        <v>125503.92</v>
      </c>
      <c r="H107" s="16">
        <v>125503.92</v>
      </c>
      <c r="I107" s="16">
        <f t="shared" si="13"/>
        <v>0</v>
      </c>
    </row>
    <row r="108" spans="2:9" ht="12.75">
      <c r="B108" s="13" t="s">
        <v>34</v>
      </c>
      <c r="C108" s="11"/>
      <c r="D108" s="15">
        <v>150000</v>
      </c>
      <c r="E108" s="16">
        <v>-35423.55</v>
      </c>
      <c r="F108" s="16">
        <f t="shared" si="15"/>
        <v>114576.45</v>
      </c>
      <c r="G108" s="16">
        <v>106847.65</v>
      </c>
      <c r="H108" s="16">
        <v>106847.65</v>
      </c>
      <c r="I108" s="16">
        <f t="shared" si="13"/>
        <v>7728.800000000003</v>
      </c>
    </row>
    <row r="109" spans="2:9" ht="12.75">
      <c r="B109" s="13" t="s">
        <v>35</v>
      </c>
      <c r="C109" s="11"/>
      <c r="D109" s="15">
        <v>1200000</v>
      </c>
      <c r="E109" s="16">
        <v>740433.86</v>
      </c>
      <c r="F109" s="16">
        <f t="shared" si="15"/>
        <v>1940433.8599999999</v>
      </c>
      <c r="G109" s="16">
        <v>1838268.33</v>
      </c>
      <c r="H109" s="16">
        <v>1767226.23</v>
      </c>
      <c r="I109" s="16">
        <f t="shared" si="13"/>
        <v>102165.5299999998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38048</v>
      </c>
      <c r="F112" s="16">
        <f t="shared" si="15"/>
        <v>38048</v>
      </c>
      <c r="G112" s="16">
        <v>2088</v>
      </c>
      <c r="H112" s="16">
        <v>2088</v>
      </c>
      <c r="I112" s="16">
        <f t="shared" si="13"/>
        <v>35960</v>
      </c>
    </row>
    <row r="113" spans="2:9" ht="12.75">
      <c r="B113" s="13" t="s">
        <v>39</v>
      </c>
      <c r="C113" s="11"/>
      <c r="D113" s="15">
        <v>2491180</v>
      </c>
      <c r="E113" s="16">
        <v>-394407.7</v>
      </c>
      <c r="F113" s="16">
        <f t="shared" si="15"/>
        <v>2096772.3</v>
      </c>
      <c r="G113" s="16">
        <v>1847361.3</v>
      </c>
      <c r="H113" s="16">
        <v>1847361.3</v>
      </c>
      <c r="I113" s="16">
        <f t="shared" si="13"/>
        <v>249411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675078.4</v>
      </c>
      <c r="F114" s="15">
        <f>SUM(F115:F123)</f>
        <v>675078.4</v>
      </c>
      <c r="G114" s="15">
        <f>SUM(G115:G123)</f>
        <v>333812.22000000003</v>
      </c>
      <c r="H114" s="15">
        <f>SUM(H115:H123)</f>
        <v>333812.22000000003</v>
      </c>
      <c r="I114" s="16">
        <f t="shared" si="13"/>
        <v>341266.18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0</v>
      </c>
      <c r="E117" s="16">
        <v>653050</v>
      </c>
      <c r="F117" s="16">
        <f t="shared" si="16"/>
        <v>653050</v>
      </c>
      <c r="G117" s="16">
        <v>311783.82</v>
      </c>
      <c r="H117" s="16">
        <v>311783.82</v>
      </c>
      <c r="I117" s="16">
        <f t="shared" si="13"/>
        <v>341266.18</v>
      </c>
    </row>
    <row r="118" spans="2:9" ht="12.75">
      <c r="B118" s="13" t="s">
        <v>44</v>
      </c>
      <c r="C118" s="11"/>
      <c r="D118" s="15">
        <v>0</v>
      </c>
      <c r="E118" s="16">
        <v>22028.4</v>
      </c>
      <c r="F118" s="16">
        <f t="shared" si="16"/>
        <v>22028.4</v>
      </c>
      <c r="G118" s="16">
        <v>22028.4</v>
      </c>
      <c r="H118" s="16">
        <v>22028.4</v>
      </c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2320000</v>
      </c>
      <c r="E124" s="15">
        <f>SUM(E125:E133)</f>
        <v>-487918.75</v>
      </c>
      <c r="F124" s="15">
        <f>SUM(F125:F133)</f>
        <v>1832081.25</v>
      </c>
      <c r="G124" s="15">
        <f>SUM(G125:G133)</f>
        <v>1832081.25</v>
      </c>
      <c r="H124" s="15">
        <f>SUM(H125:H133)</f>
        <v>1832081.25</v>
      </c>
      <c r="I124" s="16">
        <f t="shared" si="13"/>
        <v>0</v>
      </c>
    </row>
    <row r="125" spans="2:9" ht="12.75">
      <c r="B125" s="13" t="s">
        <v>51</v>
      </c>
      <c r="C125" s="11"/>
      <c r="D125" s="15">
        <v>250000</v>
      </c>
      <c r="E125" s="16">
        <v>-53258.74</v>
      </c>
      <c r="F125" s="16">
        <f>D125+E125</f>
        <v>196741.26</v>
      </c>
      <c r="G125" s="16">
        <v>196741.26</v>
      </c>
      <c r="H125" s="16">
        <v>196741.26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24360</v>
      </c>
      <c r="F126" s="16">
        <f aca="true" t="shared" si="17" ref="F126:F133">D126+E126</f>
        <v>24360</v>
      </c>
      <c r="G126" s="16">
        <v>24360</v>
      </c>
      <c r="H126" s="16">
        <v>24360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2000000</v>
      </c>
      <c r="E128" s="16">
        <v>-434000</v>
      </c>
      <c r="F128" s="16">
        <f t="shared" si="17"/>
        <v>1566000</v>
      </c>
      <c r="G128" s="16">
        <v>1566000</v>
      </c>
      <c r="H128" s="16">
        <v>1566000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70000</v>
      </c>
      <c r="E130" s="16">
        <v>-25020.01</v>
      </c>
      <c r="F130" s="16">
        <f t="shared" si="17"/>
        <v>44979.990000000005</v>
      </c>
      <c r="G130" s="16">
        <v>44979.99</v>
      </c>
      <c r="H130" s="16">
        <v>44979.99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21952148.04</v>
      </c>
      <c r="E134" s="15">
        <f>SUM(E135:E137)</f>
        <v>16164382.190000001</v>
      </c>
      <c r="F134" s="15">
        <f>SUM(F135:F137)</f>
        <v>38116530.230000004</v>
      </c>
      <c r="G134" s="15">
        <f>SUM(G135:G137)</f>
        <v>19871246.55</v>
      </c>
      <c r="H134" s="15">
        <f>SUM(H135:H137)</f>
        <v>19871246.55</v>
      </c>
      <c r="I134" s="16">
        <f t="shared" si="13"/>
        <v>18245283.680000003</v>
      </c>
    </row>
    <row r="135" spans="2:9" ht="12.75">
      <c r="B135" s="13" t="s">
        <v>61</v>
      </c>
      <c r="C135" s="11"/>
      <c r="D135" s="15">
        <v>17480619</v>
      </c>
      <c r="E135" s="16">
        <v>12352557.05</v>
      </c>
      <c r="F135" s="16">
        <f>D135+E135</f>
        <v>29833176.05</v>
      </c>
      <c r="G135" s="16">
        <v>17872027.29</v>
      </c>
      <c r="H135" s="16">
        <v>17872027.29</v>
      </c>
      <c r="I135" s="16">
        <f t="shared" si="13"/>
        <v>11961148.760000002</v>
      </c>
    </row>
    <row r="136" spans="2:9" ht="12.75">
      <c r="B136" s="13" t="s">
        <v>62</v>
      </c>
      <c r="C136" s="11"/>
      <c r="D136" s="15">
        <v>4471529.04</v>
      </c>
      <c r="E136" s="16">
        <v>3811825.14</v>
      </c>
      <c r="F136" s="16">
        <f>D136+E136</f>
        <v>8283354.18</v>
      </c>
      <c r="G136" s="16">
        <v>1999219.26</v>
      </c>
      <c r="H136" s="16">
        <v>1999219.26</v>
      </c>
      <c r="I136" s="16">
        <f t="shared" si="13"/>
        <v>6284134.92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112688583.27</v>
      </c>
      <c r="E160" s="14">
        <f t="shared" si="21"/>
        <v>30407157.75</v>
      </c>
      <c r="F160" s="14">
        <f t="shared" si="21"/>
        <v>143095741.01999998</v>
      </c>
      <c r="G160" s="14">
        <f t="shared" si="21"/>
        <v>119197562.67999999</v>
      </c>
      <c r="H160" s="14">
        <f t="shared" si="21"/>
        <v>119069495.45</v>
      </c>
      <c r="I160" s="14">
        <f t="shared" si="21"/>
        <v>23898178.340000004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2016-12-20T19:53:14Z</cp:lastPrinted>
  <dcterms:created xsi:type="dcterms:W3CDTF">2016-10-11T20:25:15Z</dcterms:created>
  <dcterms:modified xsi:type="dcterms:W3CDTF">2024-01-29T21:23:00Z</dcterms:modified>
  <cp:category/>
  <cp:version/>
  <cp:contentType/>
  <cp:contentStatus/>
</cp:coreProperties>
</file>